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400_経営戦略\R5済【照会：22(金)〆】公営企業に係る経営比較分析表（令和４年度決算）の分析等について（12通目）\"/>
    </mc:Choice>
  </mc:AlternateContent>
  <workbookProtection workbookAlgorithmName="SHA-512" workbookHashValue="9USlUJMzG9owfzJZYyGi86oZ8vnOGiwCqoRnuvbnsJ52ps0uP/0L34Pdf4f/iPCASiFkR5oRlrc5GOE/wUlmMQ==" workbookSaltValue="2Clg6D2oCXflmdCfdWDu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<sst xmlns="http://schemas.openxmlformats.org/spreadsheetml/2006/main" count="241" uniqueCount="119">
  <si>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</si>
  <si>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</si>
  <si>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</si>
  <si>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</si>
  <si>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</si>
  <si>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</si>
  <si>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</si>
  <si>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</si>
  <si>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</si>
  <si>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</si>
  <si>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</si>
  <si>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</si>
  <si>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</si>
  <si>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</si>
  <si>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</si>
  <si>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</si>
  <si>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</si>
  <si>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</si>
  <si>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</si>
  <si>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</si>
  <si>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</si>
  <si>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</si>
  <si>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</si>
  <si>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</si>
  <si>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</si>
  <si>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</si>
  <si>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</si>
  <si>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</si>
  <si>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</si>
  <si>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</si>
  <si>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</si>
  <si>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</si>
  <si>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</si>
  <si>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</si>
  <si>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</si>
  <si>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</si>
  <si>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</si>
  <si>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</si>
  <si>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</si>
  <si>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</si>
  <si>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</si>
  <si>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</si>
  <si>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</si>
  <si>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</si>
  <si>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</si>
  <si>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</si>
  <si>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</si>
  <si>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</si>
  <si>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</si>
  <si>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</si>
  <si>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</si>
  <si>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</si>
  <si>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</si>
  <si>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</si>
  <si>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</si>
  <si>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</si>
  <si>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</si>
  <si>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</si>
  <si>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</si>
  <si>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</si>
  <si>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</si>
  <si>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</si>
  <si>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</si>
  <si>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</si>
  <si>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</si>
  <si>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</si>
  <si>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</si>
  <si>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</si>
  <si>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</si>
  <si>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</si>
  <si>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</si>
  <si>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</si>
  <si>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</si>
  <si>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</si>
  <si>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</si>
  <si>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</si>
  <si>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</si>
  <si>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</si>
  <si>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</si>
  <si>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</si>
  <si>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</si>
  <si>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</si>
  <si>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</si>
  <si>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</si>
  <si>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</si>
  <si>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</si>
  <si>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</si>
  <si>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</si>
  <si>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</si>
  <si>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</si>
  <si>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</si>
  <si>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</si>
  <si>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</si>
  <si>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</si>
  <si>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</si>
  <si>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</si>
  <si>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</si>
  <si>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</si>
  <si>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琴平町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</si>
  <si>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</si>
  <si>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</si>
  <si>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</si>
  <si>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</si>
  <si>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</si>
  <si>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</si>
  <si>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</si>
  <si>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</si>
  <si>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</si>
  <si>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</si>
  <si>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</si>
  <si>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</si>
  <si>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</si>
  <si>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</si>
  <si>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</si>
  <si>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</si>
  <si>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</si>
  <si>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管渠の整備については、昭和62年から順次整備を行い、令和４年度においては最長で36年経過している。下水道管渠の標準耐用年数は50年となっているため現時点で改築・更新作業は行わず、まず、点検及び調査を行っていく予定である。
　また、令和６年度から公営企業会計に移行予定であり、固定資産台帳も整備されるため、管渠の資産価値を把握し、その内容に基づきストックマネジメント計画を定め、管渠の更新作業を効率的に行っていく予定である。</t>
    <rPh sb="1" eb="4">
      <t>ゲスイドウ</t>
    </rPh>
    <rPh sb="4" eb="6">
      <t>カンキョ</t>
    </rPh>
    <rPh sb="7" eb="9">
      <t>セイビ</t>
    </rPh>
    <rPh sb="15" eb="17">
      <t>ショウワ</t>
    </rPh>
    <rPh sb="19" eb="20">
      <t>ネン</t>
    </rPh>
    <rPh sb="22" eb="24">
      <t>ジュンジ</t>
    </rPh>
    <rPh sb="24" eb="26">
      <t>セイビ</t>
    </rPh>
    <rPh sb="27" eb="28">
      <t>オコナ</t>
    </rPh>
    <rPh sb="30" eb="32">
      <t>レイワ</t>
    </rPh>
    <rPh sb="33" eb="34">
      <t>ネン</t>
    </rPh>
    <rPh sb="34" eb="35">
      <t>ド</t>
    </rPh>
    <rPh sb="40" eb="42">
      <t>サイチョウ</t>
    </rPh>
    <rPh sb="45" eb="46">
      <t>ネン</t>
    </rPh>
    <rPh sb="46" eb="48">
      <t>ケイカ</t>
    </rPh>
    <rPh sb="53" eb="56">
      <t>ゲスイドウ</t>
    </rPh>
    <rPh sb="56" eb="58">
      <t>カンキョ</t>
    </rPh>
    <rPh sb="59" eb="61">
      <t>ヒョウジュン</t>
    </rPh>
    <rPh sb="61" eb="63">
      <t>タイヨウ</t>
    </rPh>
    <rPh sb="63" eb="65">
      <t>ネンスウ</t>
    </rPh>
    <rPh sb="68" eb="69">
      <t>ネン</t>
    </rPh>
    <rPh sb="77" eb="80">
      <t>ゲンジテン</t>
    </rPh>
    <rPh sb="81" eb="83">
      <t>カイチク</t>
    </rPh>
    <rPh sb="84" eb="86">
      <t>コウシン</t>
    </rPh>
    <rPh sb="86" eb="88">
      <t>サギョウ</t>
    </rPh>
    <rPh sb="89" eb="90">
      <t>オコナ</t>
    </rPh>
    <rPh sb="96" eb="98">
      <t>テンケン</t>
    </rPh>
    <rPh sb="98" eb="99">
      <t>オヨ</t>
    </rPh>
    <rPh sb="100" eb="102">
      <t>チョウサ</t>
    </rPh>
    <rPh sb="103" eb="104">
      <t>オコナ</t>
    </rPh>
    <rPh sb="108" eb="110">
      <t>ヨテイ</t>
    </rPh>
    <rPh sb="119" eb="121">
      <t>レイワ</t>
    </rPh>
    <rPh sb="122" eb="123">
      <t>ネン</t>
    </rPh>
    <rPh sb="123" eb="124">
      <t>ド</t>
    </rPh>
    <rPh sb="126" eb="128">
      <t>コウエイ</t>
    </rPh>
    <rPh sb="128" eb="130">
      <t>キギョウ</t>
    </rPh>
    <rPh sb="130" eb="132">
      <t>カイケイ</t>
    </rPh>
    <rPh sb="133" eb="135">
      <t>イコウ</t>
    </rPh>
    <rPh sb="135" eb="137">
      <t>ヨテイ</t>
    </rPh>
    <rPh sb="141" eb="143">
      <t>コテイ</t>
    </rPh>
    <rPh sb="143" eb="145">
      <t>シサン</t>
    </rPh>
    <rPh sb="145" eb="147">
      <t>ダイチョウ</t>
    </rPh>
    <rPh sb="148" eb="150">
      <t>セイビ</t>
    </rPh>
    <rPh sb="156" eb="158">
      <t>カンキョ</t>
    </rPh>
    <rPh sb="159" eb="161">
      <t>シサン</t>
    </rPh>
    <rPh sb="161" eb="163">
      <t>カチ</t>
    </rPh>
    <rPh sb="164" eb="166">
      <t>ハアク</t>
    </rPh>
    <rPh sb="170" eb="172">
      <t>ナイヨウ</t>
    </rPh>
    <rPh sb="173" eb="174">
      <t>モト</t>
    </rPh>
    <rPh sb="186" eb="188">
      <t>ケイカク</t>
    </rPh>
    <rPh sb="189" eb="190">
      <t>サダ</t>
    </rPh>
    <rPh sb="192" eb="194">
      <t>カンキョ</t>
    </rPh>
    <rPh sb="195" eb="197">
      <t>コウシン</t>
    </rPh>
    <rPh sb="197" eb="199">
      <t>サギョウ</t>
    </rPh>
    <rPh sb="200" eb="203">
      <t>コウリツテキ</t>
    </rPh>
    <rPh sb="204" eb="205">
      <t>オコナ</t>
    </rPh>
    <rPh sb="209" eb="211">
      <t>ヨテイ</t>
    </rPh>
    <phoneticPr fontId="4"/>
  </si>
  <si>
    <t>①収益的収支比率・⑤経費回収率
　令和元・２年度は、新型コロナウイルス感染拡大の影響を受け、下水道使用料が例年に比べ大幅な減収であった。今年度は100％を下回ってはいるが、ほぼ例年どおりの数値まで回復し増加している。
④企業債残高対事業規模比率
　下水道整備事業の先行投資にかかる起債償還額及び利息の支払は、年々減少していく予定である。下水道使用料収入が回復したため、低下している。
⑥汚水処理原価
　汚水処理費が増加したため、原価が上がった結果となった。今後さらに電気料金、燃料単価の高騰により流域下水道維持管理費負担金が増加し、原価が上がると思われる。
⑧水洗化率
　下水道接続件数が増加したため、わずかに上昇したが、類似団体平均値を下回っているため、今後も広報・ホームページ等で下水道未接続の住民に周知し、水洗化率を向上させる取り組みをしていく。</t>
    <rPh sb="1" eb="3">
      <t>シュウエキ</t>
    </rPh>
    <rPh sb="3" eb="4">
      <t>テキ</t>
    </rPh>
    <rPh sb="4" eb="6">
      <t>シュウシ</t>
    </rPh>
    <rPh sb="6" eb="8">
      <t>ヒリツ</t>
    </rPh>
    <rPh sb="10" eb="12">
      <t>ケイヒ</t>
    </rPh>
    <rPh sb="12" eb="14">
      <t>カイシュウ</t>
    </rPh>
    <rPh sb="14" eb="15">
      <t>リツ</t>
    </rPh>
    <rPh sb="17" eb="19">
      <t>レイワ</t>
    </rPh>
    <rPh sb="19" eb="20">
      <t>ガン</t>
    </rPh>
    <rPh sb="22" eb="23">
      <t>ネン</t>
    </rPh>
    <rPh sb="23" eb="24">
      <t>ド</t>
    </rPh>
    <rPh sb="26" eb="28">
      <t>シンガタ</t>
    </rPh>
    <rPh sb="35" eb="37">
      <t>カンセン</t>
    </rPh>
    <rPh sb="37" eb="39">
      <t>カクダイ</t>
    </rPh>
    <rPh sb="40" eb="42">
      <t>エイキョウ</t>
    </rPh>
    <rPh sb="43" eb="44">
      <t>ウ</t>
    </rPh>
    <rPh sb="46" eb="49">
      <t>ゲスイドウ</t>
    </rPh>
    <rPh sb="49" eb="52">
      <t>シヨウリョウ</t>
    </rPh>
    <rPh sb="53" eb="55">
      <t>レイネン</t>
    </rPh>
    <rPh sb="56" eb="57">
      <t>クラ</t>
    </rPh>
    <rPh sb="58" eb="60">
      <t>オオハバ</t>
    </rPh>
    <rPh sb="61" eb="63">
      <t>ゲンシュウ</t>
    </rPh>
    <rPh sb="68" eb="71">
      <t>コンネンド</t>
    </rPh>
    <rPh sb="77" eb="79">
      <t>シタマワ</t>
    </rPh>
    <rPh sb="88" eb="90">
      <t>レイネン</t>
    </rPh>
    <rPh sb="94" eb="96">
      <t>スウチ</t>
    </rPh>
    <rPh sb="98" eb="100">
      <t>カイフク</t>
    </rPh>
    <rPh sb="101" eb="103">
      <t>ゾウカ</t>
    </rPh>
    <rPh sb="111" eb="113">
      <t>キギョウ</t>
    </rPh>
    <rPh sb="113" eb="114">
      <t>サイ</t>
    </rPh>
    <rPh sb="114" eb="116">
      <t>ザンダカ</t>
    </rPh>
    <rPh sb="116" eb="117">
      <t>タイ</t>
    </rPh>
    <rPh sb="117" eb="119">
      <t>ジギョウ</t>
    </rPh>
    <rPh sb="119" eb="121">
      <t>キボ</t>
    </rPh>
    <rPh sb="121" eb="123">
      <t>ヒリツ</t>
    </rPh>
    <rPh sb="125" eb="128">
      <t>ゲスイドウ</t>
    </rPh>
    <rPh sb="128" eb="130">
      <t>セイビ</t>
    </rPh>
    <rPh sb="130" eb="132">
      <t>ジギョウ</t>
    </rPh>
    <rPh sb="133" eb="135">
      <t>センコウ</t>
    </rPh>
    <rPh sb="135" eb="137">
      <t>トウシ</t>
    </rPh>
    <rPh sb="141" eb="143">
      <t>キサイ</t>
    </rPh>
    <rPh sb="143" eb="145">
      <t>ショウカン</t>
    </rPh>
    <rPh sb="145" eb="146">
      <t>ガク</t>
    </rPh>
    <rPh sb="146" eb="147">
      <t>オヨ</t>
    </rPh>
    <rPh sb="148" eb="150">
      <t>リソク</t>
    </rPh>
    <rPh sb="151" eb="153">
      <t>シハラ</t>
    </rPh>
    <rPh sb="155" eb="157">
      <t>ネンネン</t>
    </rPh>
    <rPh sb="157" eb="159">
      <t>ゲンショウ</t>
    </rPh>
    <rPh sb="163" eb="165">
      <t>ヨテイ</t>
    </rPh>
    <rPh sb="169" eb="172">
      <t>ゲスイドウ</t>
    </rPh>
    <rPh sb="172" eb="175">
      <t>シヨウリョウ</t>
    </rPh>
    <rPh sb="175" eb="177">
      <t>シュウニュウ</t>
    </rPh>
    <rPh sb="178" eb="180">
      <t>カイフク</t>
    </rPh>
    <rPh sb="185" eb="187">
      <t>テイカ</t>
    </rPh>
    <rPh sb="195" eb="197">
      <t>オスイ</t>
    </rPh>
    <rPh sb="197" eb="199">
      <t>ショリ</t>
    </rPh>
    <rPh sb="199" eb="201">
      <t>ゲンカ</t>
    </rPh>
    <rPh sb="203" eb="205">
      <t>オスイ</t>
    </rPh>
    <rPh sb="205" eb="207">
      <t>ショリ</t>
    </rPh>
    <rPh sb="207" eb="208">
      <t>ヒ</t>
    </rPh>
    <rPh sb="209" eb="211">
      <t>ゾウカ</t>
    </rPh>
    <rPh sb="216" eb="218">
      <t>ゲンカ</t>
    </rPh>
    <rPh sb="219" eb="220">
      <t>ア</t>
    </rPh>
    <rPh sb="223" eb="225">
      <t>ケッカ</t>
    </rPh>
    <rPh sb="230" eb="232">
      <t>コンゴ</t>
    </rPh>
    <rPh sb="235" eb="237">
      <t>デンキ</t>
    </rPh>
    <rPh sb="237" eb="239">
      <t>リョウキン</t>
    </rPh>
    <rPh sb="240" eb="242">
      <t>ネンリョウ</t>
    </rPh>
    <rPh sb="242" eb="244">
      <t>タンカ</t>
    </rPh>
    <rPh sb="245" eb="247">
      <t>コウトウ</t>
    </rPh>
    <rPh sb="250" eb="252">
      <t>リュウイキ</t>
    </rPh>
    <rPh sb="252" eb="253">
      <t>ゲ</t>
    </rPh>
    <rPh sb="253" eb="255">
      <t>スイドウ</t>
    </rPh>
    <rPh sb="255" eb="257">
      <t>イジ</t>
    </rPh>
    <rPh sb="257" eb="259">
      <t>カンリ</t>
    </rPh>
    <rPh sb="259" eb="260">
      <t>ヒ</t>
    </rPh>
    <rPh sb="260" eb="263">
      <t>フタンキン</t>
    </rPh>
    <rPh sb="264" eb="266">
      <t>ゾウカ</t>
    </rPh>
    <rPh sb="268" eb="270">
      <t>ゲンカ</t>
    </rPh>
    <rPh sb="271" eb="272">
      <t>ア</t>
    </rPh>
    <rPh sb="275" eb="276">
      <t>オモ</t>
    </rPh>
    <rPh sb="283" eb="286">
      <t>スイセンカ</t>
    </rPh>
    <rPh sb="286" eb="287">
      <t>リツ</t>
    </rPh>
    <rPh sb="289" eb="292">
      <t>ゲスイドウ</t>
    </rPh>
    <rPh sb="292" eb="294">
      <t>セツゾク</t>
    </rPh>
    <rPh sb="294" eb="296">
      <t>ケンスウ</t>
    </rPh>
    <rPh sb="297" eb="299">
      <t>ゾウカ</t>
    </rPh>
    <rPh sb="308" eb="310">
      <t>ジョウショウ</t>
    </rPh>
    <rPh sb="314" eb="316">
      <t>ルイジ</t>
    </rPh>
    <rPh sb="316" eb="318">
      <t>ダンタイ</t>
    </rPh>
    <rPh sb="318" eb="321">
      <t>ヘイキンチ</t>
    </rPh>
    <rPh sb="322" eb="324">
      <t>シタマワ</t>
    </rPh>
    <rPh sb="331" eb="333">
      <t>コンゴ</t>
    </rPh>
    <rPh sb="334" eb="336">
      <t>コウホウ</t>
    </rPh>
    <rPh sb="343" eb="344">
      <t>トウ</t>
    </rPh>
    <rPh sb="345" eb="348">
      <t>ゲスイドウ</t>
    </rPh>
    <rPh sb="348" eb="351">
      <t>ミセツゾク</t>
    </rPh>
    <rPh sb="352" eb="354">
      <t>ジュウミン</t>
    </rPh>
    <rPh sb="355" eb="357">
      <t>シュウチ</t>
    </rPh>
    <rPh sb="359" eb="362">
      <t>スイセンカ</t>
    </rPh>
    <rPh sb="362" eb="363">
      <t>リツ</t>
    </rPh>
    <rPh sb="364" eb="366">
      <t>コウジョウ</t>
    </rPh>
    <rPh sb="369" eb="370">
      <t>ト</t>
    </rPh>
    <rPh sb="371" eb="372">
      <t>ク</t>
    </rPh>
    <phoneticPr fontId="4"/>
  </si>
  <si>
    <t>　新型コロナウイルス感染拡大の影響により下水道使用料が大幅に減収し、経営状況が悪化したが、令和４年度には、下水道使用料が増収となり、新型コロナウイルス感染拡大前の状況にほぼに戻った。
　しかし、今後は燃料単価、電気代等の高騰による流域下水道維持管理費負担金の増額が見込まれる。経営の健全化のためには、適正な収入を得るための下水道使用料改定を継続して検討していく必要がある。
　令和６年度に公営企業会計へ移行することを予定しており、移行後には、経営・資産等の状況を把握し、事業経営の健全化を図る。また、汚水処理事業の広域化・共同化については、事務の一元化や維持管理費の削減が出来るか県及び関係市町で連携し、今後も実現に向けて務めていく。</t>
    <rPh sb="1" eb="3">
      <t>シンガタ</t>
    </rPh>
    <rPh sb="10" eb="12">
      <t>カンセン</t>
    </rPh>
    <rPh sb="12" eb="14">
      <t>カクダイ</t>
    </rPh>
    <rPh sb="15" eb="17">
      <t>エイキョウ</t>
    </rPh>
    <rPh sb="20" eb="23">
      <t>ゲスイドウ</t>
    </rPh>
    <rPh sb="23" eb="25">
      <t>シヨウ</t>
    </rPh>
    <rPh sb="25" eb="26">
      <t>リョウ</t>
    </rPh>
    <rPh sb="27" eb="29">
      <t>オオハバ</t>
    </rPh>
    <rPh sb="30" eb="32">
      <t>ゲンシュウ</t>
    </rPh>
    <rPh sb="34" eb="36">
      <t>ケイエイ</t>
    </rPh>
    <rPh sb="36" eb="38">
      <t>ジョウキョウ</t>
    </rPh>
    <rPh sb="39" eb="41">
      <t>アッカ</t>
    </rPh>
    <rPh sb="45" eb="47">
      <t>レイワ</t>
    </rPh>
    <rPh sb="48" eb="49">
      <t>ネン</t>
    </rPh>
    <rPh sb="49" eb="50">
      <t>ド</t>
    </rPh>
    <rPh sb="53" eb="56">
      <t>ゲスイドウ</t>
    </rPh>
    <rPh sb="56" eb="59">
      <t>シヨウリョウ</t>
    </rPh>
    <rPh sb="60" eb="62">
      <t>ゾウシュウ</t>
    </rPh>
    <rPh sb="66" eb="68">
      <t>シンガタ</t>
    </rPh>
    <rPh sb="75" eb="77">
      <t>カンセン</t>
    </rPh>
    <rPh sb="77" eb="79">
      <t>カクダイ</t>
    </rPh>
    <rPh sb="79" eb="80">
      <t>マエ</t>
    </rPh>
    <rPh sb="81" eb="83">
      <t>ジョウキョウ</t>
    </rPh>
    <rPh sb="87" eb="88">
      <t>モド</t>
    </rPh>
    <rPh sb="97" eb="99">
      <t>コンゴ</t>
    </rPh>
    <rPh sb="100" eb="102">
      <t>ネンリョウ</t>
    </rPh>
    <rPh sb="102" eb="104">
      <t>タンカ</t>
    </rPh>
    <rPh sb="105" eb="108">
      <t>デンキダイ</t>
    </rPh>
    <rPh sb="108" eb="109">
      <t>トウ</t>
    </rPh>
    <rPh sb="110" eb="112">
      <t>コウトウ</t>
    </rPh>
    <rPh sb="115" eb="117">
      <t>リュウイキ</t>
    </rPh>
    <rPh sb="117" eb="120">
      <t>ゲスイドウ</t>
    </rPh>
    <rPh sb="120" eb="122">
      <t>イジ</t>
    </rPh>
    <rPh sb="122" eb="124">
      <t>カンリ</t>
    </rPh>
    <rPh sb="124" eb="125">
      <t>ヒ</t>
    </rPh>
    <rPh sb="125" eb="128">
      <t>フタンキン</t>
    </rPh>
    <rPh sb="129" eb="131">
      <t>ゾウガク</t>
    </rPh>
    <rPh sb="132" eb="134">
      <t>ミコ</t>
    </rPh>
    <rPh sb="138" eb="140">
      <t>ケイエイ</t>
    </rPh>
    <rPh sb="141" eb="144">
      <t>ケンゼンカ</t>
    </rPh>
    <rPh sb="150" eb="152">
      <t>テキセイ</t>
    </rPh>
    <rPh sb="153" eb="155">
      <t>シュウニュウ</t>
    </rPh>
    <rPh sb="156" eb="157">
      <t>エ</t>
    </rPh>
    <rPh sb="161" eb="164">
      <t>ゲスイドウ</t>
    </rPh>
    <rPh sb="164" eb="167">
      <t>シヨウリョウ</t>
    </rPh>
    <rPh sb="167" eb="169">
      <t>カイテイ</t>
    </rPh>
    <rPh sb="170" eb="172">
      <t>ケイゾク</t>
    </rPh>
    <rPh sb="174" eb="176">
      <t>ケントウ</t>
    </rPh>
    <rPh sb="180" eb="182">
      <t>ヒツヨウ</t>
    </rPh>
    <rPh sb="188" eb="190">
      <t>レイワ</t>
    </rPh>
    <rPh sb="191" eb="192">
      <t>ネン</t>
    </rPh>
    <rPh sb="192" eb="193">
      <t>ド</t>
    </rPh>
    <rPh sb="194" eb="196">
      <t>コウエイ</t>
    </rPh>
    <rPh sb="196" eb="198">
      <t>キギョウ</t>
    </rPh>
    <rPh sb="198" eb="200">
      <t>カイケイ</t>
    </rPh>
    <rPh sb="201" eb="203">
      <t>イコウ</t>
    </rPh>
    <rPh sb="208" eb="210">
      <t>ヨテイ</t>
    </rPh>
    <rPh sb="215" eb="217">
      <t>イコウ</t>
    </rPh>
    <rPh sb="217" eb="218">
      <t>ゴ</t>
    </rPh>
    <rPh sb="221" eb="223">
      <t>ケイエイ</t>
    </rPh>
    <rPh sb="224" eb="226">
      <t>シサン</t>
    </rPh>
    <rPh sb="226" eb="227">
      <t>トウ</t>
    </rPh>
    <rPh sb="228" eb="230">
      <t>ジョウキョウ</t>
    </rPh>
    <rPh sb="231" eb="233">
      <t>ハアク</t>
    </rPh>
    <rPh sb="235" eb="237">
      <t>ジギョウ</t>
    </rPh>
    <rPh sb="237" eb="239">
      <t>ケイエイ</t>
    </rPh>
    <rPh sb="240" eb="243">
      <t>ケンゼンカ</t>
    </rPh>
    <rPh sb="244" eb="245">
      <t>ハカ</t>
    </rPh>
    <rPh sb="250" eb="252">
      <t>オスイ</t>
    </rPh>
    <rPh sb="252" eb="254">
      <t>ショリ</t>
    </rPh>
    <rPh sb="254" eb="256">
      <t>ジギョウ</t>
    </rPh>
    <rPh sb="257" eb="260">
      <t>コウイキカ</t>
    </rPh>
    <rPh sb="261" eb="264">
      <t>キョウドウカ</t>
    </rPh>
    <rPh sb="270" eb="272">
      <t>ジム</t>
    </rPh>
    <rPh sb="273" eb="276">
      <t>イチゲンカ</t>
    </rPh>
    <rPh sb="277" eb="279">
      <t>イジ</t>
    </rPh>
    <rPh sb="279" eb="282">
      <t>カンリヒ</t>
    </rPh>
    <rPh sb="283" eb="285">
      <t>サクゲン</t>
    </rPh>
    <rPh sb="286" eb="288">
      <t>デキ</t>
    </rPh>
    <rPh sb="290" eb="291">
      <t>ケン</t>
    </rPh>
    <rPh sb="291" eb="292">
      <t>オヨ</t>
    </rPh>
    <rPh sb="293" eb="295">
      <t>カンケイ</t>
    </rPh>
    <rPh sb="295" eb="297">
      <t>シチョウ</t>
    </rPh>
    <rPh sb="298" eb="300">
      <t>レンケイ</t>
    </rPh>
    <rPh sb="302" eb="304">
      <t>コンゴ</t>
    </rPh>
    <rPh sb="305" eb="307">
      <t>ジツゲン</t>
    </rPh>
    <rPh sb="308" eb="309">
      <t>ム</t>
    </rPh>
    <rPh sb="311" eb="3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</si>
</sst>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F9-4D47-8B03-0B5D12B367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0.12</c:v>
                </c:pt>
              </c:numCache>
            </c:numRef>
          </c:val>
          <c:smooth val="0"/>
          <c:extLst>
            <c:ext xmlns:c16="http://schemas.microsoft.com/office/drawing/2014/chart" uri="{C3380CC4-5D6E-409C-BE32-E72D297353CC}">
              <c16:uniqueId val="{00000001-EDF9-4D47-8B03-0B5D12B367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1-4DF5-84D0-915DED2BCC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55.82</c:v>
                </c:pt>
              </c:numCache>
            </c:numRef>
          </c:val>
          <c:smooth val="0"/>
          <c:extLst>
            <c:ext xmlns:c16="http://schemas.microsoft.com/office/drawing/2014/chart" uri="{C3380CC4-5D6E-409C-BE32-E72D297353CC}">
              <c16:uniqueId val="{00000001-5921-4DF5-84D0-915DED2BCC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73.8</c:v>
                </c:pt>
                <c:pt idx="1">
                  <c:v>75.290000000000006</c:v>
                </c:pt>
                <c:pt idx="2">
                  <c:v>76.569999999999993</c:v>
                </c:pt>
                <c:pt idx="3">
                  <c:v>77.69</c:v>
                </c:pt>
                <c:pt idx="4">
                  <c:v>78.77</c:v>
                </c:pt>
              </c:numCache>
            </c:numRef>
          </c:val>
          <c:extLst>
            <c:ext xmlns:c16="http://schemas.microsoft.com/office/drawing/2014/chart" uri="{C3380CC4-5D6E-409C-BE32-E72D297353CC}">
              <c16:uniqueId val="{00000000-A213-4E8A-ACCD-A92288534F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90.67</c:v>
                </c:pt>
              </c:numCache>
            </c:numRef>
          </c:val>
          <c:smooth val="0"/>
          <c:extLst>
            <c:ext xmlns:c16="http://schemas.microsoft.com/office/drawing/2014/chart" uri="{C3380CC4-5D6E-409C-BE32-E72D297353CC}">
              <c16:uniqueId val="{00000001-A213-4E8A-ACCD-A92288534F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90.04</c:v>
                </c:pt>
                <c:pt idx="1">
                  <c:v>82.6</c:v>
                </c:pt>
                <c:pt idx="2">
                  <c:v>80.58</c:v>
                </c:pt>
                <c:pt idx="3">
                  <c:v>87.66</c:v>
                </c:pt>
                <c:pt idx="4">
                  <c:v>90.32</c:v>
                </c:pt>
              </c:numCache>
            </c:numRef>
          </c:val>
          <c:extLst>
            <c:ext xmlns:c16="http://schemas.microsoft.com/office/drawing/2014/chart" uri="{C3380CC4-5D6E-409C-BE32-E72D297353CC}">
              <c16:uniqueId val="{00000000-04C3-48EC-BF29-8094AA80AD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C3-48EC-BF29-8094AA80AD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F5-4FDE-8484-8ECEDC3B29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5-4FDE-8484-8ECEDC3B29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A-40E1-A8EF-ED4E6F32D86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A-40E1-A8EF-ED4E6F32D86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C-4326-8496-996FE87908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C-4326-8496-996FE87908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8-4CDC-ABEF-4B2CE760BD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8-4CDC-ABEF-4B2CE760BD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722.45</c:v>
                </c:pt>
                <c:pt idx="1">
                  <c:v>641.95000000000005</c:v>
                </c:pt>
                <c:pt idx="2">
                  <c:v>806.16</c:v>
                </c:pt>
                <c:pt idx="3">
                  <c:v>804.44</c:v>
                </c:pt>
                <c:pt idx="4">
                  <c:v>495.11</c:v>
                </c:pt>
              </c:numCache>
            </c:numRef>
          </c:val>
          <c:extLst>
            <c:ext xmlns:c16="http://schemas.microsoft.com/office/drawing/2014/chart" uri="{C3380CC4-5D6E-409C-BE32-E72D297353CC}">
              <c16:uniqueId val="{00000000-BC1D-4B69-9112-812193CB44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804.98</c:v>
                </c:pt>
              </c:numCache>
            </c:numRef>
          </c:val>
          <c:smooth val="0"/>
          <c:extLst>
            <c:ext xmlns:c16="http://schemas.microsoft.com/office/drawing/2014/chart" uri="{C3380CC4-5D6E-409C-BE32-E72D297353CC}">
              <c16:uniqueId val="{00000001-BC1D-4B69-9112-812193CB44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91.84</c:v>
                </c:pt>
                <c:pt idx="1">
                  <c:v>94.17</c:v>
                </c:pt>
                <c:pt idx="2">
                  <c:v>86.35</c:v>
                </c:pt>
                <c:pt idx="3">
                  <c:v>90.02</c:v>
                </c:pt>
                <c:pt idx="4">
                  <c:v>84.76</c:v>
                </c:pt>
              </c:numCache>
            </c:numRef>
          </c:val>
          <c:extLst>
            <c:ext xmlns:c16="http://schemas.microsoft.com/office/drawing/2014/chart" uri="{C3380CC4-5D6E-409C-BE32-E72D297353CC}">
              <c16:uniqueId val="{00000000-AA0F-47A3-B875-088E3208DE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88.71</c:v>
                </c:pt>
              </c:numCache>
            </c:numRef>
          </c:val>
          <c:smooth val="0"/>
          <c:extLst>
            <c:ext xmlns:c16="http://schemas.microsoft.com/office/drawing/2014/chart" uri="{C3380CC4-5D6E-409C-BE32-E72D297353CC}">
              <c16:uniqueId val="{00000001-AA0F-47A3-B875-088E3208DE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200.8</c:v>
                </c:pt>
                <c:pt idx="1">
                  <c:v>199.4</c:v>
                </c:pt>
                <c:pt idx="2">
                  <c:v>206.62</c:v>
                </c:pt>
                <c:pt idx="3">
                  <c:v>207.85</c:v>
                </c:pt>
                <c:pt idx="4">
                  <c:v>225.14</c:v>
                </c:pt>
              </c:numCache>
            </c:numRef>
          </c:val>
          <c:extLst>
            <c:ext xmlns:c16="http://schemas.microsoft.com/office/drawing/2014/chart" uri="{C3380CC4-5D6E-409C-BE32-E72D297353CC}">
              <c16:uniqueId val="{00000000-139E-42E5-AFD4-8CD0175250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174.8</c:v>
                </c:pt>
              </c:numCache>
            </c:numRef>
          </c:val>
          <c:smooth val="0"/>
          <c:extLst>
            <c:ext xmlns:c16="http://schemas.microsoft.com/office/drawing/2014/chart" uri="{C3380CC4-5D6E-409C-BE32-E72D297353CC}">
              <c16:uniqueId val="{00000001-139E-42E5-AFD4-8CD0175250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香川県　琴平町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8434</v>
      </c>
      <c r="AM8" s="45"/>
      <c r="AN8" s="45"/>
      <c r="AO8" s="45"/>
      <c r="AP8" s="45"/>
      <c r="AQ8" s="45"/>
      <c r="AR8" s="45"/>
      <c r="AS8" s="45"/>
      <c r="AT8" s="46">
        <f>データ!T6</f>
        <v>8.4700000000000006</v>
      </c>
      <c r="AU8" s="46"/>
      <c r="AV8" s="46"/>
      <c r="AW8" s="46"/>
      <c r="AX8" s="46"/>
      <c r="AY8" s="46"/>
      <c r="AZ8" s="46"/>
      <c r="BA8" s="46"/>
      <c r="BB8" s="46">
        <f>データ!U6</f>
        <v>995.75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47.01</v>
      </c>
      <c r="Q10" s="46"/>
      <c r="R10" s="46"/>
      <c r="S10" s="46"/>
      <c r="T10" s="46"/>
      <c r="U10" s="46"/>
      <c r="V10" s="46"/>
      <c r="W10" s="46">
        <f>データ!Q6</f>
        <v>100.42</v>
      </c>
      <c r="X10" s="46"/>
      <c r="Y10" s="46"/>
      <c r="Z10" s="46"/>
      <c r="AA10" s="46"/>
      <c r="AB10" s="46"/>
      <c r="AC10" s="46"/>
      <c r="AD10" s="45">
        <f>データ!R6</f>
        <v>2860</v>
      </c>
      <c r="AE10" s="45"/>
      <c r="AF10" s="45"/>
      <c r="AG10" s="45"/>
      <c r="AH10" s="45"/>
      <c r="AI10" s="45"/>
      <c r="AJ10" s="45"/>
      <c r="AK10" s="2"/>
      <c r="AL10" s="45">
        <f>データ!V6</f>
        <v>3952</v>
      </c>
      <c r="AM10" s="45"/>
      <c r="AN10" s="45"/>
      <c r="AO10" s="45"/>
      <c r="AP10" s="45"/>
      <c r="AQ10" s="45"/>
      <c r="AR10" s="45"/>
      <c r="AS10" s="45"/>
      <c r="AT10" s="46">
        <f>データ!W6</f>
        <v>1.46</v>
      </c>
      <c r="AU10" s="46"/>
      <c r="AV10" s="46"/>
      <c r="AW10" s="46"/>
      <c r="AX10" s="46"/>
      <c r="AY10" s="46"/>
      <c r="AZ10" s="46"/>
      <c r="BA10" s="46"/>
      <c r="BB10" s="46">
        <f>データ!X6</f>
        <v>2706.85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dKICkAVKAfH6XhY+GiTja3sS7+njO7IT83oQWcIbpo2eKOhG+BQxq9554DhIHdtaNnB+ih2GDDS0tS3pCNDa8g==" saltValue="K9sm8da8XLyWNawC0pHU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374032</v>
      </c>
      <c r="D6" s="19">
        <f t="shared" si="3"/>
        <v>47</v>
      </c>
      <c r="E6" s="19">
        <f t="shared" si="3"/>
        <v>17</v>
      </c>
      <c r="F6" s="19">
        <f t="shared" si="3"/>
        <v>1</v>
      </c>
      <c r="G6" s="19">
        <f t="shared" si="3"/>
        <v>0</v>
      </c>
      <c r="H6" s="19" t="str">
        <f t="shared" si="3"/>
        <v>香川県　琴平町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47.01</v>
      </c>
      <c r="Q6" s="20">
        <f t="shared" si="3"/>
        <v>100.42</v>
      </c>
      <c r="R6" s="20">
        <f t="shared" si="3"/>
        <v>2860</v>
      </c>
      <c r="S6" s="20">
        <f t="shared" si="3"/>
        <v>8434</v>
      </c>
      <c r="T6" s="20">
        <f t="shared" si="3"/>
        <v>8.4700000000000006</v>
      </c>
      <c r="U6" s="20">
        <f t="shared" si="3"/>
        <v>995.75</v>
      </c>
      <c r="V6" s="20">
        <f t="shared" si="3"/>
        <v>3952</v>
      </c>
      <c r="W6" s="20">
        <f t="shared" si="3"/>
        <v>1.46</v>
      </c>
      <c r="X6" s="20">
        <f t="shared" si="3"/>
        <v>2706.85</v>
      </c>
      <c r="Y6" s="21">
        <f>IF(Y7="",NA(),Y7)</f>
        <v>90.04</v>
      </c>
      <c r="Z6" s="21">
        <f t="shared" ref="Z6:AH6" si="4">IF(Z7="",NA(),Z7)</f>
        <v>82.6</v>
      </c>
      <c r="AA6" s="21">
        <f t="shared" si="4"/>
        <v>80.58</v>
      </c>
      <c r="AB6" s="21">
        <f t="shared" si="4"/>
        <v>87.66</v>
      </c>
      <c r="AC6" s="21">
        <f t="shared" si="4"/>
        <v>90.32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722.45</v>
      </c>
      <c r="BG6" s="21">
        <f t="shared" ref="BG6:BO6" si="7">IF(BG7="",NA(),BG7)</f>
        <v>641.95000000000005</v>
      </c>
      <c r="BH6" s="21">
        <f t="shared" si="7"/>
        <v>806.16</v>
      </c>
      <c r="BI6" s="21">
        <f t="shared" si="7"/>
        <v>804.44</v>
      </c>
      <c r="BJ6" s="21">
        <f t="shared" si="7"/>
        <v>495.11</v>
      </c>
      <c r="BK6" s="21">
        <f t="shared" si="7"/>
        <v>958.81</v>
      </c>
      <c r="BL6" s="21">
        <f t="shared" si="7"/>
        <v>1001.3</v>
      </c>
      <c r="BM6" s="21">
        <f t="shared" si="7"/>
        <v>1050.51</v>
      </c>
      <c r="BN6" s="21">
        <f t="shared" si="7"/>
        <v>1102.01</v>
      </c>
      <c r="BO6" s="21">
        <f t="shared" si="7"/>
        <v>804.98</v>
      </c>
      <c r="BP6" s="20" t="str">
        <f>IF(BP7="","",IF(BP7="-","【-】","【"&amp;SUBSTITUTE(TEXT(BP7,"#,##0.00"),"-","△")&amp;"】"))</f>
        <v>【652.82】</v>
      </c>
      <c r="BQ6" s="21">
        <f>IF(BQ7="",NA(),BQ7)</f>
        <v>91.84</v>
      </c>
      <c r="BR6" s="21">
        <f t="shared" ref="BR6:BZ6" si="8">IF(BR7="",NA(),BR7)</f>
        <v>94.17</v>
      </c>
      <c r="BS6" s="21">
        <f t="shared" si="8"/>
        <v>86.35</v>
      </c>
      <c r="BT6" s="21">
        <f t="shared" si="8"/>
        <v>90.02</v>
      </c>
      <c r="BU6" s="21">
        <f t="shared" si="8"/>
        <v>84.76</v>
      </c>
      <c r="BV6" s="21">
        <f t="shared" si="8"/>
        <v>82.88</v>
      </c>
      <c r="BW6" s="21">
        <f t="shared" si="8"/>
        <v>81.88</v>
      </c>
      <c r="BX6" s="21">
        <f t="shared" si="8"/>
        <v>82.65</v>
      </c>
      <c r="BY6" s="21">
        <f t="shared" si="8"/>
        <v>82.55</v>
      </c>
      <c r="BZ6" s="21">
        <f t="shared" si="8"/>
        <v>88.71</v>
      </c>
      <c r="CA6" s="20" t="str">
        <f>IF(CA7="","",IF(CA7="-","【-】","【"&amp;SUBSTITUTE(TEXT(CA7,"#,##0.00"),"-","△")&amp;"】"))</f>
        <v>【97.61】</v>
      </c>
      <c r="CB6" s="21">
        <f>IF(CB7="",NA(),CB7)</f>
        <v>200.8</v>
      </c>
      <c r="CC6" s="21">
        <f t="shared" ref="CC6:CK6" si="9">IF(CC7="",NA(),CC7)</f>
        <v>199.4</v>
      </c>
      <c r="CD6" s="21">
        <f t="shared" si="9"/>
        <v>206.62</v>
      </c>
      <c r="CE6" s="21">
        <f t="shared" si="9"/>
        <v>207.85</v>
      </c>
      <c r="CF6" s="21">
        <f t="shared" si="9"/>
        <v>225.14</v>
      </c>
      <c r="CG6" s="21">
        <f t="shared" si="9"/>
        <v>190.99</v>
      </c>
      <c r="CH6" s="21">
        <f t="shared" si="9"/>
        <v>187.55</v>
      </c>
      <c r="CI6" s="21">
        <f t="shared" si="9"/>
        <v>186.3</v>
      </c>
      <c r="CJ6" s="21">
        <f t="shared" si="9"/>
        <v>188.38</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55.82</v>
      </c>
      <c r="CW6" s="20" t="str">
        <f>IF(CW7="","",IF(CW7="-","【-】","【"&amp;SUBSTITUTE(TEXT(CW7,"#,##0.00"),"-","△")&amp;"】"))</f>
        <v>【59.10】</v>
      </c>
      <c r="CX6" s="21">
        <f>IF(CX7="",NA(),CX7)</f>
        <v>73.8</v>
      </c>
      <c r="CY6" s="21">
        <f t="shared" ref="CY6:DG6" si="11">IF(CY7="",NA(),CY7)</f>
        <v>75.290000000000006</v>
      </c>
      <c r="CZ6" s="21">
        <f t="shared" si="11"/>
        <v>76.569999999999993</v>
      </c>
      <c r="DA6" s="21">
        <f t="shared" si="11"/>
        <v>77.69</v>
      </c>
      <c r="DB6" s="21">
        <f t="shared" si="11"/>
        <v>78.77</v>
      </c>
      <c r="DC6" s="21">
        <f t="shared" si="11"/>
        <v>83.02</v>
      </c>
      <c r="DD6" s="21">
        <f t="shared" si="11"/>
        <v>82.55</v>
      </c>
      <c r="DE6" s="21">
        <f t="shared" si="11"/>
        <v>82.08</v>
      </c>
      <c r="DF6" s="21">
        <f t="shared" si="11"/>
        <v>81.34</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0.12</v>
      </c>
      <c r="EO6" s="20" t="str">
        <f>IF(EO7="","",IF(EO7="-","【-】","【"&amp;SUBSTITUTE(TEXT(EO7,"#,##0.00"),"-","△")&amp;"】"))</f>
        <v>【0.23】</v>
      </c>
    </row>
    <row r="7" spans="1:145" s="22" customFormat="1" x14ac:dyDescent="0.15">
      <c r="A7" s="14"/>
      <c r="B7" s="23">
        <v>2022</v>
      </c>
      <c r="C7" s="23">
        <v>374032</v>
      </c>
      <c r="D7" s="23">
        <v>47</v>
      </c>
      <c r="E7" s="23">
        <v>17</v>
      </c>
      <c r="F7" s="23">
        <v>1</v>
      </c>
      <c r="G7" s="23">
        <v>0</v>
      </c>
      <c r="H7" s="23" t="s">
        <v>98</v>
      </c>
      <c r="I7" s="23" t="s">
        <v>99</v>
      </c>
      <c r="J7" s="23" t="s">
        <v>100</v>
      </c>
      <c r="K7" s="23" t="s">
        <v>101</v>
      </c>
      <c r="L7" s="23" t="s">
        <v>102</v>
      </c>
      <c r="M7" s="23" t="s">
        <v>103</v>
      </c>
      <c r="N7" s="24" t="s">
        <v>104</v>
      </c>
      <c r="O7" s="24" t="s">
        <v>105</v>
      </c>
      <c r="P7" s="24">
        <v>47.01</v>
      </c>
      <c r="Q7" s="24">
        <v>100.42</v>
      </c>
      <c r="R7" s="24">
        <v>2860</v>
      </c>
      <c r="S7" s="24">
        <v>8434</v>
      </c>
      <c r="T7" s="24">
        <v>8.4700000000000006</v>
      </c>
      <c r="U7" s="24">
        <v>995.75</v>
      </c>
      <c r="V7" s="24">
        <v>3952</v>
      </c>
      <c r="W7" s="24">
        <v>1.46</v>
      </c>
      <c r="X7" s="24">
        <v>2706.85</v>
      </c>
      <c r="Y7" s="24">
        <v>90.04</v>
      </c>
      <c r="Z7" s="24">
        <v>82.6</v>
      </c>
      <c r="AA7" s="24">
        <v>80.58</v>
      </c>
      <c r="AB7" s="24">
        <v>87.66</v>
      </c>
      <c r="AC7" s="24">
        <v>90.32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722.45</v>
      </c>
      <c r="BG7" s="24">
        <v>641.95000000000005</v>
      </c>
      <c r="BH7" s="24">
        <v>806.16</v>
      </c>
      <c r="BI7" s="24">
        <v>804.44</v>
      </c>
      <c r="BJ7" s="24">
        <v>495.11</v>
      </c>
      <c r="BK7" s="24">
        <v>958.81</v>
      </c>
      <c r="BL7" s="24">
        <v>1001.3</v>
      </c>
      <c r="BM7" s="24">
        <v>1050.51</v>
      </c>
      <c r="BN7" s="24">
        <v>1102.01</v>
      </c>
      <c r="BO7" s="24">
        <v>804.98</v>
      </c>
      <c r="BP7" s="24">
        <v>652.82000000000005</v>
      </c>
      <c r="BQ7" s="24">
        <v>91.84</v>
      </c>
      <c r="BR7" s="24">
        <v>94.17</v>
      </c>
      <c r="BS7" s="24">
        <v>86.35</v>
      </c>
      <c r="BT7" s="24">
        <v>90.02</v>
      </c>
      <c r="BU7" s="24">
        <v>84.76</v>
      </c>
      <c r="BV7" s="24">
        <v>82.88</v>
      </c>
      <c r="BW7" s="24">
        <v>81.88</v>
      </c>
      <c r="BX7" s="24">
        <v>82.65</v>
      </c>
      <c r="BY7" s="24">
        <v>82.55</v>
      </c>
      <c r="BZ7" s="24">
        <v>88.71</v>
      </c>
      <c r="CA7" s="24">
        <v>97.61</v>
      </c>
      <c r="CB7" s="24">
        <v>200.8</v>
      </c>
      <c r="CC7" s="24">
        <v>199.4</v>
      </c>
      <c r="CD7" s="24">
        <v>206.62</v>
      </c>
      <c r="CE7" s="24">
        <v>207.85</v>
      </c>
      <c r="CF7" s="24">
        <v>225.14</v>
      </c>
      <c r="CG7" s="24">
        <v>190.99</v>
      </c>
      <c r="CH7" s="24">
        <v>187.55</v>
      </c>
      <c r="CI7" s="24">
        <v>186.3</v>
      </c>
      <c r="CJ7" s="24">
        <v>188.38</v>
      </c>
      <c r="CK7" s="24">
        <v>174.8</v>
      </c>
      <c r="CL7" s="24">
        <v>138.29</v>
      </c>
      <c r="CM7" s="24" t="s">
        <v>104</v>
      </c>
      <c r="CN7" s="24" t="s">
        <v>104</v>
      </c>
      <c r="CO7" s="24" t="s">
        <v>104</v>
      </c>
      <c r="CP7" s="24" t="s">
        <v>104</v>
      </c>
      <c r="CQ7" s="24" t="s">
        <v>104</v>
      </c>
      <c r="CR7" s="24">
        <v>52.58</v>
      </c>
      <c r="CS7" s="24">
        <v>50.94</v>
      </c>
      <c r="CT7" s="24">
        <v>50.53</v>
      </c>
      <c r="CU7" s="24">
        <v>51.42</v>
      </c>
      <c r="CV7" s="24">
        <v>55.82</v>
      </c>
      <c r="CW7" s="24">
        <v>59.1</v>
      </c>
      <c r="CX7" s="24">
        <v>73.8</v>
      </c>
      <c r="CY7" s="24">
        <v>75.290000000000006</v>
      </c>
      <c r="CZ7" s="24">
        <v>76.569999999999993</v>
      </c>
      <c r="DA7" s="24">
        <v>77.69</v>
      </c>
      <c r="DB7" s="24">
        <v>78.77</v>
      </c>
      <c r="DC7" s="24">
        <v>83.02</v>
      </c>
      <c r="DD7" s="24">
        <v>82.55</v>
      </c>
      <c r="DE7" s="24">
        <v>82.08</v>
      </c>
      <c r="DF7" s="24">
        <v>81.34</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琴平町役場</cp:lastModifiedBy>
  <cp:lastPrinted>2024-03-11T02:30:49Z</cp:lastPrinted>
  <dcterms:created xsi:type="dcterms:W3CDTF">2023-12-12T02:47:58Z</dcterms:created>
  <dcterms:modified xsi:type="dcterms:W3CDTF">2024-03-11T02:30:51Z</dcterms:modified>
  <cp:category/>
</cp:coreProperties>
</file>